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13_ncr:1_{131EEFD4-B684-435A-A9FB-6EEA79FA2F3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مرفقات الربع الثاني2019" sheetId="1" r:id="rId1"/>
    <sheet name="دفتر يومية الربع الثاني 2019م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U28" i="2" l="1"/>
  <c r="U30" i="2" s="1"/>
  <c r="T28" i="2"/>
  <c r="T30" i="2" s="1"/>
  <c r="S28" i="2"/>
  <c r="R28" i="2"/>
  <c r="R30" i="2" s="1"/>
  <c r="Q28" i="2"/>
  <c r="P28" i="2"/>
  <c r="O28" i="2"/>
  <c r="N28" i="2"/>
  <c r="N30" i="2" s="1"/>
  <c r="M28" i="2"/>
  <c r="L28" i="2"/>
  <c r="K28" i="2"/>
  <c r="J28" i="2"/>
  <c r="K30" i="2" s="1"/>
  <c r="I28" i="2"/>
  <c r="H28" i="2"/>
  <c r="F28" i="2" s="1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E80" i="1"/>
  <c r="G80" i="1" s="1"/>
  <c r="C80" i="1"/>
  <c r="G79" i="1"/>
  <c r="G78" i="1"/>
  <c r="G77" i="1"/>
  <c r="G76" i="1"/>
  <c r="G75" i="1"/>
  <c r="G74" i="1"/>
  <c r="E56" i="1"/>
  <c r="C56" i="1"/>
  <c r="G55" i="1"/>
  <c r="G54" i="1"/>
  <c r="G53" i="1"/>
  <c r="G52" i="1"/>
  <c r="G51" i="1"/>
  <c r="F40" i="1"/>
  <c r="E40" i="1"/>
  <c r="D40" i="1"/>
  <c r="C40" i="1"/>
  <c r="H39" i="1"/>
  <c r="H38" i="1"/>
  <c r="G38" i="1"/>
  <c r="H37" i="1"/>
  <c r="H36" i="1"/>
  <c r="H35" i="1"/>
  <c r="G35" i="1"/>
  <c r="H34" i="1"/>
  <c r="G34" i="1"/>
  <c r="H33" i="1"/>
  <c r="G32" i="1"/>
  <c r="H31" i="1"/>
  <c r="G31" i="1"/>
  <c r="H30" i="1"/>
  <c r="H29" i="1"/>
  <c r="G29" i="1"/>
  <c r="H28" i="1"/>
  <c r="G28" i="1"/>
  <c r="G15" i="1"/>
  <c r="F15" i="1"/>
  <c r="E15" i="1"/>
  <c r="D15" i="1"/>
  <c r="C15" i="1"/>
  <c r="H14" i="1"/>
  <c r="H12" i="1"/>
  <c r="H11" i="1"/>
  <c r="V8" i="2" l="1"/>
  <c r="Q30" i="2"/>
  <c r="G30" i="2" s="1"/>
  <c r="G40" i="1"/>
  <c r="L30" i="2"/>
  <c r="H15" i="1"/>
  <c r="G56" i="1"/>
  <c r="H40" i="1"/>
  <c r="G28" i="2"/>
  <c r="V28" i="2" s="1"/>
  <c r="V30" i="2" s="1"/>
  <c r="H30" i="2"/>
  <c r="F30" i="2" s="1"/>
</calcChain>
</file>

<file path=xl/sharedStrings.xml><?xml version="1.0" encoding="utf-8"?>
<sst xmlns="http://schemas.openxmlformats.org/spreadsheetml/2006/main" count="100" uniqueCount="70">
  <si>
    <t xml:space="preserve">             جمعية الرائدة النسائية                                                                   </t>
  </si>
  <si>
    <t xml:space="preserve">الايرادات في 30/6/2019م
</t>
  </si>
  <si>
    <t>بيــــــــــــــــــان</t>
  </si>
  <si>
    <t>رصيد1/1/2019م</t>
  </si>
  <si>
    <t>الحركة من 1/1/2019م الي30/6/2019م</t>
  </si>
  <si>
    <t>رصيد30/6/2018م</t>
  </si>
  <si>
    <t>اعانات الوزارة</t>
  </si>
  <si>
    <t>استقطاعات</t>
  </si>
  <si>
    <t>دورات</t>
  </si>
  <si>
    <t>تبرعات</t>
  </si>
  <si>
    <t>المجموع</t>
  </si>
  <si>
    <t xml:space="preserve">                المحاسب                        أمين الصندوق                                     رئيس الجمعية </t>
  </si>
  <si>
    <t xml:space="preserve">             جمعية الرائدة النسائية                                                                 </t>
  </si>
  <si>
    <t xml:space="preserve">ميزان مراجعة في 30/6/2019م
</t>
  </si>
  <si>
    <t>أصول ثابتة  الجمعية</t>
  </si>
  <si>
    <t>مجمع الاهلاك الجمعية</t>
  </si>
  <si>
    <t xml:space="preserve">إعانات وزارة </t>
  </si>
  <si>
    <t>مصاريف إدارية وعمومية</t>
  </si>
  <si>
    <t>بنوك</t>
  </si>
  <si>
    <t>دائنون</t>
  </si>
  <si>
    <t>مصاريف أنشطة</t>
  </si>
  <si>
    <t>تبرعات واستقطاعات</t>
  </si>
  <si>
    <t>صافي الاصول</t>
  </si>
  <si>
    <t>ايراد دورات</t>
  </si>
  <si>
    <t>مصروف الاستهلاك الجمعية</t>
  </si>
  <si>
    <t>التبرعات</t>
  </si>
  <si>
    <t xml:space="preserve">                المحاسب                   أمين الصندوق                                             رئيس الجمعية </t>
  </si>
  <si>
    <t xml:space="preserve">م الانشطة في 30/6/2019م
</t>
  </si>
  <si>
    <t>رواتب ومكافآت الرائدة الاسرية</t>
  </si>
  <si>
    <t>برنامج  الخطة الاستراتنيجية الام المربية</t>
  </si>
  <si>
    <t>متنوعه</t>
  </si>
  <si>
    <t>الملتقي الصيفي</t>
  </si>
  <si>
    <t>برنامج تاهيل مستشارة اسرية</t>
  </si>
  <si>
    <t xml:space="preserve">                المحاسب                                    أمين الصندوق                           رئيس الجمعية </t>
  </si>
  <si>
    <t xml:space="preserve">م عمومية في 30/6/2019م
</t>
  </si>
  <si>
    <t>دعاية واعلان</t>
  </si>
  <si>
    <t>م سفر</t>
  </si>
  <si>
    <t>اقامةواعاشة</t>
  </si>
  <si>
    <t>مكافات</t>
  </si>
  <si>
    <t>مكتبية</t>
  </si>
  <si>
    <t>صيانه عامة</t>
  </si>
  <si>
    <t xml:space="preserve">             جمعية الرائدة النسائية                                                               </t>
  </si>
  <si>
    <t xml:space="preserve">            جمعية الرائدة النسائية                                                                       </t>
  </si>
  <si>
    <t>دفتر اليومية الامريكية *جمعية الرائدة النسائية بخميس مشيط* عن الفترة من 1/1/2019م الي 30/6/2019م</t>
  </si>
  <si>
    <t>التاريخ</t>
  </si>
  <si>
    <t>البيان</t>
  </si>
  <si>
    <t>رقم</t>
  </si>
  <si>
    <t>مبلغ المعاملة</t>
  </si>
  <si>
    <t>البنوك</t>
  </si>
  <si>
    <t>الايرادات</t>
  </si>
  <si>
    <t>مصروفات انشطة</t>
  </si>
  <si>
    <t>اصول ثابتة</t>
  </si>
  <si>
    <t>م عمومية</t>
  </si>
  <si>
    <t>حسابات اخري</t>
  </si>
  <si>
    <t>الفرق</t>
  </si>
  <si>
    <t>القيد</t>
  </si>
  <si>
    <t>مدين</t>
  </si>
  <si>
    <t>دائن</t>
  </si>
  <si>
    <t>1/1/2019م</t>
  </si>
  <si>
    <t>افتتاحي</t>
  </si>
  <si>
    <t>14/1</t>
  </si>
  <si>
    <t>شيك22</t>
  </si>
  <si>
    <t>13/3</t>
  </si>
  <si>
    <t>شيك23</t>
  </si>
  <si>
    <t>30/4</t>
  </si>
  <si>
    <t>دعم الوزارة</t>
  </si>
  <si>
    <t>الاجمالي</t>
  </si>
  <si>
    <t xml:space="preserve">الرصيد النهائي </t>
  </si>
  <si>
    <t>محاسب الجمعية</t>
  </si>
  <si>
    <t>رئيس الجمعية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</si>
</sst>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Traditional Arabic"/>
      <family val="1"/>
    </font>
    <font>
      <sz val="11"/>
      <name val="Calibri"/>
      <family val="2"/>
      <scheme val="minor"/>
    </font>
    <font>
      <sz val="16"/>
      <name val="PT Bold Heading"/>
      <charset val="178"/>
    </font>
    <font>
      <b/>
      <sz val="14"/>
      <name val="PT Bold Heading"/>
      <charset val="178"/>
    </font>
    <font>
      <sz val="14"/>
      <name val="Calibri"/>
      <family val="2"/>
      <scheme val="minor"/>
    </font>
    <font>
      <b/>
      <sz val="12"/>
      <name val="Traditional Arabic"/>
      <family val="1"/>
    </font>
    <font>
      <sz val="14"/>
      <name val="PT Bold Heading"/>
      <charset val="178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Fill="1" applyAlignment="1">
      <alignment horizontal="right" vertical="center" readingOrder="2"/>
    </xf>
    <xf numFmtId="0" fontId="3" fillId="0" borderId="0" xfId="0" applyFont="1" applyFill="1"/>
    <xf numFmtId="0" fontId="5" fillId="0" borderId="1" xfId="0" applyFont="1" applyFill="1" applyBorder="1" applyAlignment="1">
      <alignment horizontal="center" vertical="center" wrapText="1" readingOrder="2"/>
    </xf>
    <xf numFmtId="0" fontId="2" fillId="0" borderId="5" xfId="0" applyFont="1" applyFill="1" applyBorder="1" applyAlignment="1">
      <alignment vertical="center" wrapText="1" readingOrder="2"/>
    </xf>
    <xf numFmtId="0" fontId="2" fillId="0" borderId="6" xfId="0" applyFont="1" applyFill="1" applyBorder="1" applyAlignment="1">
      <alignment vertical="center" wrapText="1" readingOrder="2"/>
    </xf>
    <xf numFmtId="0" fontId="2" fillId="0" borderId="7" xfId="0" applyFont="1" applyFill="1" applyBorder="1" applyAlignment="1">
      <alignment horizontal="center" vertical="center" wrapText="1" readingOrder="2"/>
    </xf>
    <xf numFmtId="0" fontId="2" fillId="0" borderId="8" xfId="0" applyFont="1" applyFill="1" applyBorder="1" applyAlignment="1">
      <alignment vertical="center" wrapText="1" readingOrder="2"/>
    </xf>
    <xf numFmtId="0" fontId="2" fillId="0" borderId="9" xfId="0" applyFont="1" applyFill="1" applyBorder="1" applyAlignment="1">
      <alignment vertical="center" wrapText="1" readingOrder="2"/>
    </xf>
    <xf numFmtId="0" fontId="2" fillId="0" borderId="10" xfId="0" applyFont="1" applyFill="1" applyBorder="1" applyAlignment="1">
      <alignment horizontal="center" vertical="center" wrapText="1" readingOrder="2"/>
    </xf>
    <xf numFmtId="0" fontId="6" fillId="0" borderId="0" xfId="0" applyFont="1" applyFill="1"/>
    <xf numFmtId="0" fontId="7" fillId="0" borderId="11" xfId="0" applyFont="1" applyFill="1" applyBorder="1" applyAlignment="1">
      <alignment horizontal="center" vertical="center" wrapText="1" readingOrder="2"/>
    </xf>
    <xf numFmtId="0" fontId="7" fillId="0" borderId="12" xfId="0" applyFont="1" applyFill="1" applyBorder="1" applyAlignment="1">
      <alignment horizontal="center" vertical="center" wrapText="1" readingOrder="2"/>
    </xf>
    <xf numFmtId="0" fontId="7" fillId="0" borderId="13" xfId="0" applyFont="1" applyFill="1" applyBorder="1" applyAlignment="1">
      <alignment horizontal="center" vertical="center" wrapText="1" readingOrder="2"/>
    </xf>
    <xf numFmtId="0" fontId="7" fillId="0" borderId="14" xfId="0" applyFont="1" applyFill="1" applyBorder="1" applyAlignment="1">
      <alignment horizontal="center" vertical="center" wrapText="1" readingOrder="2"/>
    </xf>
    <xf numFmtId="0" fontId="7" fillId="0" borderId="15" xfId="0" applyFont="1" applyFill="1" applyBorder="1" applyAlignment="1">
      <alignment horizontal="center" vertical="center" wrapText="1" readingOrder="2"/>
    </xf>
    <xf numFmtId="0" fontId="7" fillId="0" borderId="16" xfId="0" applyFont="1" applyFill="1" applyBorder="1" applyAlignment="1">
      <alignment horizontal="center" vertical="center" wrapText="1" readingOrder="2"/>
    </xf>
    <xf numFmtId="0" fontId="7" fillId="0" borderId="17" xfId="0" applyFont="1" applyFill="1" applyBorder="1" applyAlignment="1">
      <alignment horizontal="center" vertical="center" wrapText="1" readingOrder="2"/>
    </xf>
    <xf numFmtId="0" fontId="7" fillId="0" borderId="18" xfId="0" applyFont="1" applyFill="1" applyBorder="1" applyAlignment="1">
      <alignment horizontal="center" vertical="center" wrapText="1" readingOrder="2"/>
    </xf>
    <xf numFmtId="0" fontId="6" fillId="0" borderId="19" xfId="0" applyFont="1" applyFill="1" applyBorder="1" applyAlignment="1"/>
    <xf numFmtId="0" fontId="6" fillId="0" borderId="0" xfId="0" applyFont="1" applyFill="1" applyBorder="1" applyAlignment="1"/>
    <xf numFmtId="0" fontId="2" fillId="0" borderId="0" xfId="0" applyFont="1" applyFill="1" applyAlignment="1">
      <alignment vertical="center" readingOrder="2"/>
    </xf>
    <xf numFmtId="0" fontId="7" fillId="0" borderId="6" xfId="0" applyFont="1" applyFill="1" applyBorder="1" applyAlignment="1">
      <alignment horizontal="center" vertical="center" wrapText="1" readingOrder="2"/>
    </xf>
    <xf numFmtId="0" fontId="2" fillId="0" borderId="6" xfId="0" applyFont="1" applyFill="1" applyBorder="1" applyAlignment="1">
      <alignment horizontal="center" vertical="center" wrapText="1" readingOrder="2"/>
    </xf>
    <xf numFmtId="0" fontId="9" fillId="2" borderId="20" xfId="0" applyFont="1" applyFill="1" applyBorder="1" applyAlignment="1"/>
    <xf numFmtId="0" fontId="9" fillId="2" borderId="21" xfId="0" applyFont="1" applyFill="1" applyBorder="1" applyAlignment="1"/>
    <xf numFmtId="0" fontId="9" fillId="2" borderId="22" xfId="0" applyFont="1" applyFill="1" applyBorder="1" applyAlignment="1"/>
    <xf numFmtId="0" fontId="9" fillId="0" borderId="0" xfId="0" applyFont="1"/>
    <xf numFmtId="0" fontId="3" fillId="3" borderId="24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 vertical="center"/>
    </xf>
    <xf numFmtId="0" fontId="3" fillId="3" borderId="22" xfId="0" applyFont="1" applyFill="1" applyBorder="1"/>
    <xf numFmtId="0" fontId="3" fillId="3" borderId="33" xfId="0" applyFont="1" applyFill="1" applyBorder="1" applyAlignment="1"/>
    <xf numFmtId="0" fontId="3" fillId="3" borderId="33" xfId="0" applyFont="1" applyFill="1" applyBorder="1"/>
    <xf numFmtId="16" fontId="3" fillId="2" borderId="35" xfId="0" applyNumberFormat="1" applyFont="1" applyFill="1" applyBorder="1"/>
    <xf numFmtId="0" fontId="3" fillId="2" borderId="12" xfId="0" applyFont="1" applyFill="1" applyBorder="1"/>
    <xf numFmtId="0" fontId="3" fillId="4" borderId="36" xfId="0" applyFont="1" applyFill="1" applyBorder="1"/>
    <xf numFmtId="0" fontId="3" fillId="5" borderId="36" xfId="0" applyFont="1" applyFill="1" applyBorder="1"/>
    <xf numFmtId="0" fontId="3" fillId="3" borderId="37" xfId="0" applyFont="1" applyFill="1" applyBorder="1"/>
    <xf numFmtId="16" fontId="3" fillId="0" borderId="6" xfId="0" applyNumberFormat="1" applyFont="1" applyFill="1" applyBorder="1"/>
    <xf numFmtId="0" fontId="3" fillId="0" borderId="14" xfId="0" applyFont="1" applyFill="1" applyBorder="1"/>
    <xf numFmtId="0" fontId="3" fillId="4" borderId="14" xfId="0" applyFont="1" applyFill="1" applyBorder="1"/>
    <xf numFmtId="0" fontId="3" fillId="5" borderId="14" xfId="0" applyFont="1" applyFill="1" applyBorder="1"/>
    <xf numFmtId="0" fontId="3" fillId="5" borderId="38" xfId="0" applyFont="1" applyFill="1" applyBorder="1"/>
    <xf numFmtId="0" fontId="3" fillId="5" borderId="39" xfId="0" applyFont="1" applyFill="1" applyBorder="1"/>
    <xf numFmtId="16" fontId="1" fillId="0" borderId="6" xfId="0" applyNumberFormat="1" applyFont="1" applyFill="1" applyBorder="1"/>
    <xf numFmtId="0" fontId="1" fillId="0" borderId="14" xfId="0" applyFont="1" applyFill="1" applyBorder="1"/>
    <xf numFmtId="0" fontId="1" fillId="4" borderId="36" xfId="0" applyFont="1" applyFill="1" applyBorder="1"/>
    <xf numFmtId="0" fontId="1" fillId="5" borderId="36" xfId="0" applyFont="1" applyFill="1" applyBorder="1"/>
    <xf numFmtId="0" fontId="1" fillId="4" borderId="14" xfId="0" applyFont="1" applyFill="1" applyBorder="1"/>
    <xf numFmtId="0" fontId="1" fillId="5" borderId="14" xfId="0" applyFont="1" applyFill="1" applyBorder="1"/>
    <xf numFmtId="0" fontId="1" fillId="5" borderId="39" xfId="0" applyFont="1" applyFill="1" applyBorder="1"/>
    <xf numFmtId="0" fontId="1" fillId="3" borderId="37" xfId="0" applyFont="1" applyFill="1" applyBorder="1"/>
    <xf numFmtId="16" fontId="3" fillId="0" borderId="0" xfId="0" applyNumberFormat="1" applyFont="1" applyFill="1" applyBorder="1"/>
    <xf numFmtId="0" fontId="3" fillId="0" borderId="16" xfId="0" applyFont="1" applyFill="1" applyBorder="1"/>
    <xf numFmtId="0" fontId="3" fillId="4" borderId="16" xfId="0" applyFont="1" applyFill="1" applyBorder="1"/>
    <xf numFmtId="0" fontId="3" fillId="5" borderId="16" xfId="0" applyFont="1" applyFill="1" applyBorder="1"/>
    <xf numFmtId="0" fontId="3" fillId="5" borderId="40" xfId="0" applyFont="1" applyFill="1" applyBorder="1"/>
    <xf numFmtId="16" fontId="1" fillId="2" borderId="15" xfId="0" applyNumberFormat="1" applyFont="1" applyFill="1" applyBorder="1"/>
    <xf numFmtId="0" fontId="1" fillId="0" borderId="16" xfId="0" applyFont="1" applyFill="1" applyBorder="1"/>
    <xf numFmtId="0" fontId="1" fillId="4" borderId="16" xfId="0" applyFont="1" applyFill="1" applyBorder="1"/>
    <xf numFmtId="0" fontId="1" fillId="5" borderId="16" xfId="0" applyFont="1" applyFill="1" applyBorder="1"/>
    <xf numFmtId="0" fontId="1" fillId="5" borderId="40" xfId="0" applyFont="1" applyFill="1" applyBorder="1"/>
    <xf numFmtId="0" fontId="3" fillId="2" borderId="14" xfId="0" applyFont="1" applyFill="1" applyBorder="1"/>
    <xf numFmtId="0" fontId="3" fillId="4" borderId="18" xfId="0" applyFont="1" applyFill="1" applyBorder="1"/>
    <xf numFmtId="0" fontId="3" fillId="6" borderId="18" xfId="0" applyFont="1" applyFill="1" applyBorder="1"/>
    <xf numFmtId="0" fontId="3" fillId="5" borderId="18" xfId="0" applyFont="1" applyFill="1" applyBorder="1"/>
    <xf numFmtId="0" fontId="3" fillId="5" borderId="44" xfId="0" applyFont="1" applyFill="1" applyBorder="1"/>
    <xf numFmtId="0" fontId="3" fillId="0" borderId="36" xfId="0" applyFont="1" applyFill="1" applyBorder="1"/>
    <xf numFmtId="0" fontId="3" fillId="0" borderId="43" xfId="0" applyFont="1" applyBorder="1" applyAlignment="1">
      <alignment horizontal="center"/>
    </xf>
    <xf numFmtId="0" fontId="3" fillId="0" borderId="14" xfId="0" applyFont="1" applyBorder="1"/>
    <xf numFmtId="0" fontId="3" fillId="6" borderId="14" xfId="0" applyFont="1" applyFill="1" applyBorder="1"/>
    <xf numFmtId="0" fontId="3" fillId="3" borderId="14" xfId="0" applyFont="1" applyFill="1" applyBorder="1"/>
    <xf numFmtId="0" fontId="5" fillId="0" borderId="0" xfId="0" applyFont="1" applyFill="1" applyAlignment="1">
      <alignment horizontal="center" vertical="center" wrapText="1" readingOrder="2"/>
    </xf>
    <xf numFmtId="0" fontId="4" fillId="0" borderId="0" xfId="0" applyFont="1" applyFill="1" applyAlignment="1">
      <alignment horizontal="center" vertical="center" wrapText="1" readingOrder="2"/>
    </xf>
    <xf numFmtId="0" fontId="2" fillId="0" borderId="2" xfId="0" applyFont="1" applyFill="1" applyBorder="1" applyAlignment="1">
      <alignment horizontal="center" vertical="center" wrapText="1" readingOrder="2"/>
    </xf>
    <xf numFmtId="0" fontId="2" fillId="0" borderId="3" xfId="0" applyFont="1" applyFill="1" applyBorder="1" applyAlignment="1">
      <alignment horizontal="center" vertical="center" wrapText="1" readingOrder="2"/>
    </xf>
    <xf numFmtId="0" fontId="2" fillId="0" borderId="4" xfId="0" applyFont="1" applyFill="1" applyBorder="1" applyAlignment="1">
      <alignment horizontal="center" vertical="center" wrapText="1" readingOrder="2"/>
    </xf>
    <xf numFmtId="0" fontId="8" fillId="0" borderId="0" xfId="0" applyFont="1" applyFill="1" applyAlignment="1">
      <alignment horizontal="center" vertical="center" wrapText="1" readingOrder="2"/>
    </xf>
    <xf numFmtId="0" fontId="3" fillId="3" borderId="30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3" xfId="0" applyFont="1" applyBorder="1" applyAlignment="1">
      <alignment horizontal="center"/>
    </xf>
  </cellXfs>
  <cellStyles count="1">
    <cellStyle name="عادي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H101"/>
  <sheetViews>
    <sheetView rightToLeft="1" tabSelected="1" workbookViewId="0">
      <selection activeCell="C97" sqref="C97"/>
    </sheetView>
  </sheetViews>
  <sheetFormatPr defaultRowHeight="14.4" x14ac:dyDescent="0.3"/>
  <cols>
    <col min="2" max="2" width="15.5546875" customWidth="1"/>
    <col min="3" max="3" width="14.5546875" customWidth="1"/>
    <col min="4" max="4" width="14.33203125" customWidth="1"/>
    <col min="6" max="6" width="21" customWidth="1"/>
    <col min="7" max="7" width="15.109375" customWidth="1"/>
    <col min="8" max="8" width="20.6640625" customWidth="1"/>
  </cols>
  <sheetData>
    <row r="6" spans="2:8" ht="22.8" x14ac:dyDescent="0.3">
      <c r="B6" s="1" t="s">
        <v>0</v>
      </c>
      <c r="C6" s="2"/>
      <c r="D6" s="2"/>
      <c r="E6" s="2"/>
      <c r="F6" s="2"/>
      <c r="G6" s="2"/>
      <c r="H6" s="2"/>
    </row>
    <row r="7" spans="2:8" ht="44.25" customHeight="1" x14ac:dyDescent="0.3">
      <c r="B7" s="1"/>
      <c r="C7" s="2"/>
      <c r="D7" s="74" t="s">
        <v>1</v>
      </c>
      <c r="E7" s="74"/>
      <c r="F7" s="74"/>
      <c r="G7" s="74"/>
      <c r="H7" s="2"/>
    </row>
    <row r="8" spans="2:8" x14ac:dyDescent="0.3">
      <c r="C8" s="2"/>
      <c r="D8" s="2"/>
      <c r="E8" s="2"/>
      <c r="F8" s="2"/>
      <c r="G8" s="2"/>
      <c r="H8" s="2"/>
    </row>
    <row r="9" spans="2:8" ht="23.4" thickBot="1" x14ac:dyDescent="0.35">
      <c r="B9" s="1"/>
      <c r="C9" s="2"/>
      <c r="D9" s="2"/>
      <c r="E9" s="2"/>
      <c r="F9" s="2"/>
      <c r="G9" s="2"/>
      <c r="H9" s="2"/>
    </row>
    <row r="10" spans="2:8" ht="58.8" x14ac:dyDescent="0.3">
      <c r="B10" s="3" t="s">
        <v>2</v>
      </c>
      <c r="C10" s="75" t="s">
        <v>3</v>
      </c>
      <c r="D10" s="76"/>
      <c r="E10" s="75" t="s">
        <v>4</v>
      </c>
      <c r="F10" s="76"/>
      <c r="G10" s="75" t="s">
        <v>5</v>
      </c>
      <c r="H10" s="77"/>
    </row>
    <row r="11" spans="2:8" ht="29.25" customHeight="1" x14ac:dyDescent="0.3">
      <c r="B11" s="4" t="s">
        <v>6</v>
      </c>
      <c r="C11" s="5">
        <v>0</v>
      </c>
      <c r="D11" s="5">
        <v>0</v>
      </c>
      <c r="E11" s="5">
        <v>0</v>
      </c>
      <c r="F11" s="5">
        <v>400000</v>
      </c>
      <c r="G11" s="5">
        <v>0</v>
      </c>
      <c r="H11" s="6">
        <f>D11+F11-E11</f>
        <v>400000</v>
      </c>
    </row>
    <row r="12" spans="2:8" ht="24.75" customHeight="1" x14ac:dyDescent="0.3">
      <c r="B12" s="4" t="s">
        <v>7</v>
      </c>
      <c r="C12" s="5">
        <v>0</v>
      </c>
      <c r="D12" s="5">
        <v>0</v>
      </c>
      <c r="E12" s="5">
        <v>0</v>
      </c>
      <c r="F12" s="5">
        <v>7466</v>
      </c>
      <c r="G12" s="5">
        <v>0</v>
      </c>
      <c r="H12" s="6">
        <f t="shared" ref="H12:H15" si="0">F12+D12</f>
        <v>7466</v>
      </c>
    </row>
    <row r="13" spans="2:8" ht="22.8" x14ac:dyDescent="0.3">
      <c r="B13" s="4" t="s">
        <v>8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6">
        <v>0</v>
      </c>
    </row>
    <row r="14" spans="2:8" ht="22.8" x14ac:dyDescent="0.3">
      <c r="B14" s="4" t="s">
        <v>9</v>
      </c>
      <c r="C14" s="5">
        <v>0</v>
      </c>
      <c r="D14" s="5">
        <v>0</v>
      </c>
      <c r="E14" s="5">
        <v>0</v>
      </c>
      <c r="F14" s="5">
        <v>100000</v>
      </c>
      <c r="G14" s="5">
        <v>0</v>
      </c>
      <c r="H14" s="6">
        <f t="shared" si="0"/>
        <v>100000</v>
      </c>
    </row>
    <row r="15" spans="2:8" ht="23.4" thickBot="1" x14ac:dyDescent="0.35">
      <c r="B15" s="7" t="s">
        <v>10</v>
      </c>
      <c r="C15" s="8">
        <f>SUM(C11:C14)</f>
        <v>0</v>
      </c>
      <c r="D15" s="8">
        <f>SUM(D11:D14)</f>
        <v>0</v>
      </c>
      <c r="E15" s="8">
        <f>SUM(E11:E14)</f>
        <v>0</v>
      </c>
      <c r="F15" s="8">
        <f>SUM(F11:F14)</f>
        <v>507466</v>
      </c>
      <c r="G15" s="8">
        <f>SUM(G11:G14)</f>
        <v>0</v>
      </c>
      <c r="H15" s="9">
        <f t="shared" si="0"/>
        <v>507466</v>
      </c>
    </row>
    <row r="16" spans="2:8" ht="22.8" x14ac:dyDescent="0.35">
      <c r="B16" s="1" t="s">
        <v>11</v>
      </c>
      <c r="C16" s="10"/>
      <c r="D16" s="10"/>
      <c r="E16" s="10"/>
      <c r="F16" s="10"/>
      <c r="G16" s="10"/>
      <c r="H16" s="10"/>
    </row>
    <row r="17" spans="2:8" ht="22.8" x14ac:dyDescent="0.35">
      <c r="B17" s="1"/>
      <c r="C17" s="10"/>
      <c r="D17" s="10"/>
      <c r="E17" s="10"/>
      <c r="F17" s="10"/>
      <c r="G17" s="10"/>
      <c r="H17" s="10"/>
    </row>
    <row r="18" spans="2:8" ht="22.8" x14ac:dyDescent="0.35">
      <c r="B18" s="1"/>
      <c r="C18" s="10"/>
      <c r="D18" s="10"/>
      <c r="E18" s="10"/>
      <c r="F18" s="10"/>
      <c r="G18" s="10"/>
      <c r="H18" s="10"/>
    </row>
    <row r="19" spans="2:8" ht="22.8" x14ac:dyDescent="0.35">
      <c r="B19" s="1"/>
      <c r="C19" s="10"/>
      <c r="D19" s="10"/>
      <c r="E19" s="10"/>
      <c r="F19" s="10"/>
      <c r="G19" s="10"/>
      <c r="H19" s="10"/>
    </row>
    <row r="20" spans="2:8" ht="22.8" x14ac:dyDescent="0.35">
      <c r="B20" s="1"/>
      <c r="C20" s="10"/>
      <c r="D20" s="10"/>
      <c r="E20" s="10"/>
      <c r="F20" s="10"/>
      <c r="G20" s="10"/>
      <c r="H20" s="10"/>
    </row>
    <row r="21" spans="2:8" ht="22.8" x14ac:dyDescent="0.35">
      <c r="B21" s="1"/>
      <c r="C21" s="10"/>
      <c r="D21" s="10"/>
      <c r="E21" s="10"/>
      <c r="F21" s="10"/>
      <c r="G21" s="10"/>
      <c r="H21" s="10"/>
    </row>
    <row r="22" spans="2:8" ht="22.8" x14ac:dyDescent="0.35">
      <c r="B22" s="1"/>
      <c r="C22" s="10"/>
      <c r="D22" s="10"/>
      <c r="E22" s="10"/>
      <c r="F22" s="10"/>
      <c r="G22" s="10"/>
      <c r="H22" s="10"/>
    </row>
    <row r="23" spans="2:8" ht="22.8" x14ac:dyDescent="0.35">
      <c r="B23" s="1"/>
      <c r="C23" s="10"/>
      <c r="D23" s="10"/>
      <c r="E23" s="10"/>
      <c r="F23" s="10"/>
      <c r="G23" s="10"/>
      <c r="H23" s="10"/>
    </row>
    <row r="24" spans="2:8" ht="22.8" x14ac:dyDescent="0.3">
      <c r="B24" s="21" t="s">
        <v>12</v>
      </c>
      <c r="C24" s="21"/>
      <c r="D24" s="21"/>
      <c r="E24" s="2"/>
      <c r="F24" s="2"/>
      <c r="G24" s="2"/>
      <c r="H24" s="2"/>
    </row>
    <row r="25" spans="2:8" ht="72.75" customHeight="1" x14ac:dyDescent="0.3">
      <c r="C25" s="2"/>
      <c r="D25" s="2"/>
      <c r="E25" s="73" t="s">
        <v>13</v>
      </c>
      <c r="F25" s="73"/>
      <c r="G25" s="73"/>
      <c r="H25" s="73"/>
    </row>
    <row r="26" spans="2:8" ht="23.4" thickBot="1" x14ac:dyDescent="0.35">
      <c r="B26" s="1"/>
      <c r="C26" s="2"/>
      <c r="D26" s="2"/>
      <c r="E26" s="2"/>
      <c r="F26" s="2"/>
      <c r="G26" s="2"/>
      <c r="H26" s="2"/>
    </row>
    <row r="27" spans="2:8" ht="41.25" customHeight="1" x14ac:dyDescent="0.3">
      <c r="B27" s="3" t="s">
        <v>2</v>
      </c>
      <c r="C27" s="75" t="s">
        <v>3</v>
      </c>
      <c r="D27" s="76"/>
      <c r="E27" s="75" t="s">
        <v>4</v>
      </c>
      <c r="F27" s="76"/>
      <c r="G27" s="75" t="s">
        <v>5</v>
      </c>
      <c r="H27" s="77"/>
    </row>
    <row r="28" spans="2:8" ht="27.75" customHeight="1" thickBot="1" x14ac:dyDescent="0.35">
      <c r="B28" s="11" t="s">
        <v>14</v>
      </c>
      <c r="C28" s="12">
        <v>3599089</v>
      </c>
      <c r="D28" s="12">
        <v>0</v>
      </c>
      <c r="E28" s="12">
        <v>23119</v>
      </c>
      <c r="F28" s="12">
        <v>0</v>
      </c>
      <c r="G28" s="12">
        <f>C28+E28</f>
        <v>3622208</v>
      </c>
      <c r="H28" s="12">
        <f>D28+F28</f>
        <v>0</v>
      </c>
    </row>
    <row r="29" spans="2:8" ht="24" customHeight="1" thickBot="1" x14ac:dyDescent="0.35">
      <c r="B29" s="13" t="s">
        <v>15</v>
      </c>
      <c r="C29" s="14">
        <v>0</v>
      </c>
      <c r="D29" s="14">
        <v>62575</v>
      </c>
      <c r="E29" s="14">
        <v>0</v>
      </c>
      <c r="F29" s="14">
        <v>0</v>
      </c>
      <c r="G29" s="12">
        <f>C29+E29</f>
        <v>0</v>
      </c>
      <c r="H29" s="12">
        <f>D29+F29</f>
        <v>62575</v>
      </c>
    </row>
    <row r="30" spans="2:8" ht="20.399999999999999" thickBot="1" x14ac:dyDescent="0.35">
      <c r="B30" s="13" t="s">
        <v>16</v>
      </c>
      <c r="C30" s="14">
        <v>0</v>
      </c>
      <c r="D30" s="14">
        <v>0</v>
      </c>
      <c r="E30" s="14">
        <v>0</v>
      </c>
      <c r="F30" s="14">
        <v>400000</v>
      </c>
      <c r="G30" s="12">
        <v>0</v>
      </c>
      <c r="H30" s="12">
        <f>D30+F30-E30</f>
        <v>400000</v>
      </c>
    </row>
    <row r="31" spans="2:8" ht="21" customHeight="1" thickBot="1" x14ac:dyDescent="0.35">
      <c r="B31" s="13" t="s">
        <v>17</v>
      </c>
      <c r="C31" s="14">
        <v>0</v>
      </c>
      <c r="D31" s="14">
        <v>0</v>
      </c>
      <c r="E31" s="14">
        <v>21758</v>
      </c>
      <c r="F31" s="14">
        <v>0</v>
      </c>
      <c r="G31" s="12">
        <f>C31+E31</f>
        <v>21758</v>
      </c>
      <c r="H31" s="12">
        <f>D31+F31</f>
        <v>0</v>
      </c>
    </row>
    <row r="32" spans="2:8" ht="20.399999999999999" thickBot="1" x14ac:dyDescent="0.35">
      <c r="B32" s="13" t="s">
        <v>18</v>
      </c>
      <c r="C32" s="14">
        <v>197822</v>
      </c>
      <c r="D32" s="14">
        <v>0</v>
      </c>
      <c r="E32" s="14">
        <v>507466</v>
      </c>
      <c r="F32" s="14">
        <v>138610</v>
      </c>
      <c r="G32" s="12">
        <f>C32+E32-F32</f>
        <v>566678</v>
      </c>
      <c r="H32" s="12">
        <v>0</v>
      </c>
    </row>
    <row r="33" spans="2:8" ht="20.399999999999999" thickBot="1" x14ac:dyDescent="0.35">
      <c r="B33" s="13" t="s">
        <v>19</v>
      </c>
      <c r="C33" s="14">
        <v>0</v>
      </c>
      <c r="D33" s="14">
        <v>250000</v>
      </c>
      <c r="E33" s="14">
        <v>0</v>
      </c>
      <c r="F33" s="14">
        <v>0</v>
      </c>
      <c r="G33" s="12">
        <v>0</v>
      </c>
      <c r="H33" s="12">
        <f t="shared" ref="H33:H35" si="1">D33+F33</f>
        <v>250000</v>
      </c>
    </row>
    <row r="34" spans="2:8" ht="26.25" customHeight="1" thickBot="1" x14ac:dyDescent="0.35">
      <c r="B34" s="13" t="s">
        <v>20</v>
      </c>
      <c r="C34" s="14">
        <v>0</v>
      </c>
      <c r="D34" s="14">
        <v>0</v>
      </c>
      <c r="E34" s="14">
        <v>93733</v>
      </c>
      <c r="F34" s="14">
        <v>0</v>
      </c>
      <c r="G34" s="12">
        <f>E34</f>
        <v>93733</v>
      </c>
      <c r="H34" s="12">
        <f t="shared" si="1"/>
        <v>0</v>
      </c>
    </row>
    <row r="35" spans="2:8" ht="20.25" customHeight="1" thickBot="1" x14ac:dyDescent="0.35">
      <c r="B35" s="13" t="s">
        <v>21</v>
      </c>
      <c r="C35" s="14">
        <v>0</v>
      </c>
      <c r="D35" s="14">
        <v>0</v>
      </c>
      <c r="E35" s="14">
        <v>0</v>
      </c>
      <c r="F35" s="14">
        <v>7466</v>
      </c>
      <c r="G35" s="12">
        <f t="shared" ref="G35" si="2">C35+E35</f>
        <v>0</v>
      </c>
      <c r="H35" s="12">
        <f t="shared" si="1"/>
        <v>7466</v>
      </c>
    </row>
    <row r="36" spans="2:8" ht="21.75" customHeight="1" thickBot="1" x14ac:dyDescent="0.35">
      <c r="B36" s="13" t="s">
        <v>22</v>
      </c>
      <c r="C36" s="14">
        <v>0</v>
      </c>
      <c r="D36" s="14">
        <v>3484336</v>
      </c>
      <c r="E36" s="14">
        <v>0</v>
      </c>
      <c r="F36" s="14">
        <v>0</v>
      </c>
      <c r="G36" s="12">
        <v>0</v>
      </c>
      <c r="H36" s="12">
        <f>D36+F36</f>
        <v>3484336</v>
      </c>
    </row>
    <row r="37" spans="2:8" ht="20.399999999999999" thickBot="1" x14ac:dyDescent="0.35">
      <c r="B37" s="13" t="s">
        <v>23</v>
      </c>
      <c r="C37" s="14">
        <v>0</v>
      </c>
      <c r="D37" s="14">
        <v>0</v>
      </c>
      <c r="E37" s="14">
        <v>0</v>
      </c>
      <c r="F37" s="14">
        <v>0</v>
      </c>
      <c r="G37" s="12">
        <v>0</v>
      </c>
      <c r="H37" s="12">
        <f>F37</f>
        <v>0</v>
      </c>
    </row>
    <row r="38" spans="2:8" ht="27" customHeight="1" thickBot="1" x14ac:dyDescent="0.35">
      <c r="B38" s="13" t="s">
        <v>24</v>
      </c>
      <c r="C38" s="14">
        <v>0</v>
      </c>
      <c r="D38" s="14">
        <v>0</v>
      </c>
      <c r="E38" s="14">
        <v>0</v>
      </c>
      <c r="F38" s="14">
        <v>0</v>
      </c>
      <c r="G38" s="12">
        <f>C38+E38</f>
        <v>0</v>
      </c>
      <c r="H38" s="12">
        <f>D38+F38</f>
        <v>0</v>
      </c>
    </row>
    <row r="39" spans="2:8" ht="20.399999999999999" thickBot="1" x14ac:dyDescent="0.35">
      <c r="B39" s="15" t="s">
        <v>25</v>
      </c>
      <c r="C39" s="16">
        <v>0</v>
      </c>
      <c r="D39" s="16">
        <v>0</v>
      </c>
      <c r="E39" s="16">
        <v>0</v>
      </c>
      <c r="F39" s="16">
        <v>100000</v>
      </c>
      <c r="G39" s="12">
        <v>0</v>
      </c>
      <c r="H39" s="12">
        <f>D39+F39</f>
        <v>100000</v>
      </c>
    </row>
    <row r="40" spans="2:8" ht="21" thickTop="1" thickBot="1" x14ac:dyDescent="0.35">
      <c r="B40" s="17" t="s">
        <v>10</v>
      </c>
      <c r="C40" s="18">
        <f t="shared" ref="C40:F40" si="3">SUM(C28:C39)</f>
        <v>3796911</v>
      </c>
      <c r="D40" s="18">
        <f t="shared" si="3"/>
        <v>3796911</v>
      </c>
      <c r="E40" s="18">
        <f t="shared" si="3"/>
        <v>646076</v>
      </c>
      <c r="F40" s="18">
        <f t="shared" si="3"/>
        <v>646076</v>
      </c>
      <c r="G40" s="18">
        <f>SUM(G28:G39)</f>
        <v>4304377</v>
      </c>
      <c r="H40" s="18">
        <f>SUM(H28:H39)</f>
        <v>4304377</v>
      </c>
    </row>
    <row r="41" spans="2:8" ht="23.4" thickTop="1" x14ac:dyDescent="0.35">
      <c r="B41" s="1" t="s">
        <v>26</v>
      </c>
      <c r="C41" s="10"/>
      <c r="D41" s="10"/>
      <c r="E41" s="10"/>
      <c r="F41" s="10"/>
      <c r="G41" s="19"/>
      <c r="H41" s="19"/>
    </row>
    <row r="42" spans="2:8" ht="22.8" x14ac:dyDescent="0.35">
      <c r="B42" s="1"/>
      <c r="C42" s="10"/>
      <c r="D42" s="10"/>
      <c r="E42" s="10"/>
      <c r="F42" s="10"/>
      <c r="G42" s="20"/>
      <c r="H42" s="20"/>
    </row>
    <row r="43" spans="2:8" ht="22.8" x14ac:dyDescent="0.35">
      <c r="B43" s="1"/>
      <c r="C43" s="10"/>
      <c r="D43" s="10"/>
      <c r="E43" s="10"/>
      <c r="F43" s="10"/>
      <c r="G43" s="20"/>
      <c r="H43" s="20"/>
    </row>
    <row r="44" spans="2:8" ht="22.8" x14ac:dyDescent="0.35">
      <c r="B44" s="1"/>
      <c r="C44" s="10"/>
      <c r="D44" s="10"/>
      <c r="E44" s="10"/>
      <c r="F44" s="10"/>
      <c r="G44" s="20"/>
      <c r="H44" s="20"/>
    </row>
    <row r="46" spans="2:8" ht="22.8" x14ac:dyDescent="0.3">
      <c r="B46" s="21" t="s">
        <v>41</v>
      </c>
      <c r="C46" s="21"/>
    </row>
    <row r="47" spans="2:8" ht="46.5" customHeight="1" x14ac:dyDescent="0.3">
      <c r="B47" s="1"/>
      <c r="C47" s="2"/>
      <c r="D47" s="2"/>
      <c r="E47" s="78" t="s">
        <v>27</v>
      </c>
      <c r="F47" s="78"/>
      <c r="G47" s="78"/>
      <c r="H47" s="78"/>
    </row>
    <row r="48" spans="2:8" x14ac:dyDescent="0.3">
      <c r="C48" s="2"/>
      <c r="D48" s="2"/>
      <c r="E48" s="2"/>
      <c r="F48" s="2"/>
      <c r="G48" s="2"/>
      <c r="H48" s="2"/>
    </row>
    <row r="49" spans="2:8" ht="23.4" thickBot="1" x14ac:dyDescent="0.35">
      <c r="B49" s="1"/>
      <c r="C49" s="2"/>
      <c r="D49" s="2"/>
      <c r="E49" s="2"/>
      <c r="F49" s="2"/>
      <c r="G49" s="2"/>
      <c r="H49" s="2"/>
    </row>
    <row r="50" spans="2:8" ht="59.4" thickBot="1" x14ac:dyDescent="0.35">
      <c r="B50" s="3" t="s">
        <v>2</v>
      </c>
      <c r="C50" s="75" t="s">
        <v>3</v>
      </c>
      <c r="D50" s="76"/>
      <c r="E50" s="75" t="s">
        <v>4</v>
      </c>
      <c r="F50" s="76"/>
      <c r="G50" s="75" t="s">
        <v>5</v>
      </c>
      <c r="H50" s="77"/>
    </row>
    <row r="51" spans="2:8" ht="43.5" customHeight="1" thickBot="1" x14ac:dyDescent="0.35">
      <c r="B51" s="14" t="s">
        <v>28</v>
      </c>
      <c r="C51" s="14">
        <v>0</v>
      </c>
      <c r="D51" s="14">
        <v>0</v>
      </c>
      <c r="E51" s="14">
        <v>16233</v>
      </c>
      <c r="F51" s="14">
        <v>0</v>
      </c>
      <c r="G51" s="14">
        <f t="shared" ref="G51:G56" si="4">C51+E51</f>
        <v>16233</v>
      </c>
      <c r="H51" s="14">
        <v>0</v>
      </c>
    </row>
    <row r="52" spans="2:8" ht="32.25" customHeight="1" thickBot="1" x14ac:dyDescent="0.35">
      <c r="B52" s="14" t="s">
        <v>29</v>
      </c>
      <c r="C52" s="14">
        <v>0</v>
      </c>
      <c r="D52" s="14">
        <v>0</v>
      </c>
      <c r="E52" s="14">
        <v>10500</v>
      </c>
      <c r="F52" s="14">
        <v>0</v>
      </c>
      <c r="G52" s="14">
        <f t="shared" si="4"/>
        <v>10500</v>
      </c>
      <c r="H52" s="14">
        <v>0</v>
      </c>
    </row>
    <row r="53" spans="2:8" ht="20.399999999999999" thickBot="1" x14ac:dyDescent="0.35">
      <c r="B53" s="14" t="s">
        <v>30</v>
      </c>
      <c r="C53" s="14">
        <v>0</v>
      </c>
      <c r="D53" s="14">
        <v>0</v>
      </c>
      <c r="E53" s="14">
        <v>27000</v>
      </c>
      <c r="F53" s="14">
        <v>0</v>
      </c>
      <c r="G53" s="14">
        <f t="shared" si="4"/>
        <v>27000</v>
      </c>
      <c r="H53" s="14">
        <v>0</v>
      </c>
    </row>
    <row r="54" spans="2:8" ht="30" customHeight="1" thickBot="1" x14ac:dyDescent="0.35">
      <c r="B54" s="14" t="s">
        <v>31</v>
      </c>
      <c r="C54" s="14">
        <v>0</v>
      </c>
      <c r="D54" s="14">
        <v>0</v>
      </c>
      <c r="E54" s="14">
        <v>40000</v>
      </c>
      <c r="F54" s="14">
        <v>0</v>
      </c>
      <c r="G54" s="14">
        <f t="shared" si="4"/>
        <v>40000</v>
      </c>
      <c r="H54" s="14">
        <v>0</v>
      </c>
    </row>
    <row r="55" spans="2:8" ht="29.25" customHeight="1" thickBot="1" x14ac:dyDescent="0.35">
      <c r="B55" s="14" t="s">
        <v>32</v>
      </c>
      <c r="C55" s="14">
        <v>0</v>
      </c>
      <c r="D55" s="14">
        <v>0</v>
      </c>
      <c r="E55" s="14">
        <v>0</v>
      </c>
      <c r="F55" s="14">
        <v>0</v>
      </c>
      <c r="G55" s="14">
        <f t="shared" si="4"/>
        <v>0</v>
      </c>
      <c r="H55" s="14">
        <v>0</v>
      </c>
    </row>
    <row r="56" spans="2:8" ht="20.399999999999999" thickBot="1" x14ac:dyDescent="0.35">
      <c r="B56" s="14" t="s">
        <v>10</v>
      </c>
      <c r="C56" s="14">
        <f>SUM(C51:C55)</f>
        <v>0</v>
      </c>
      <c r="D56" s="14">
        <v>0</v>
      </c>
      <c r="E56" s="14">
        <f>SUM(E51:E55)</f>
        <v>93733</v>
      </c>
      <c r="F56" s="14">
        <v>0</v>
      </c>
      <c r="G56" s="14">
        <f t="shared" si="4"/>
        <v>93733</v>
      </c>
      <c r="H56" s="14">
        <v>0</v>
      </c>
    </row>
    <row r="57" spans="2:8" ht="22.8" x14ac:dyDescent="0.35">
      <c r="B57" s="1" t="s">
        <v>33</v>
      </c>
      <c r="C57" s="10"/>
      <c r="D57" s="10"/>
      <c r="E57" s="10"/>
      <c r="F57" s="10"/>
      <c r="G57" s="10"/>
      <c r="H57" s="10"/>
    </row>
    <row r="69" spans="2:8" ht="22.8" x14ac:dyDescent="0.3">
      <c r="B69" s="21" t="s">
        <v>42</v>
      </c>
      <c r="C69" s="21"/>
    </row>
    <row r="70" spans="2:8" ht="48" customHeight="1" x14ac:dyDescent="0.3">
      <c r="B70" s="1"/>
      <c r="C70" s="2"/>
      <c r="D70" s="2"/>
      <c r="E70" s="78" t="s">
        <v>34</v>
      </c>
      <c r="F70" s="78"/>
      <c r="G70" s="78"/>
      <c r="H70" s="78"/>
    </row>
    <row r="71" spans="2:8" x14ac:dyDescent="0.3">
      <c r="C71" s="2"/>
      <c r="D71" s="2"/>
      <c r="E71" s="2"/>
      <c r="F71" s="2"/>
      <c r="G71" s="2"/>
      <c r="H71" s="2"/>
    </row>
    <row r="72" spans="2:8" ht="23.4" thickBot="1" x14ac:dyDescent="0.35">
      <c r="B72" s="1"/>
      <c r="C72" s="2"/>
      <c r="D72" s="2"/>
      <c r="E72" s="2"/>
      <c r="F72" s="2"/>
      <c r="G72" s="2"/>
      <c r="H72" s="2"/>
    </row>
    <row r="73" spans="2:8" ht="58.8" x14ac:dyDescent="0.3">
      <c r="B73" s="3" t="s">
        <v>2</v>
      </c>
      <c r="C73" s="75" t="s">
        <v>3</v>
      </c>
      <c r="D73" s="76"/>
      <c r="E73" s="75" t="s">
        <v>4</v>
      </c>
      <c r="F73" s="76"/>
      <c r="G73" s="75" t="s">
        <v>5</v>
      </c>
      <c r="H73" s="77"/>
    </row>
    <row r="74" spans="2:8" ht="22.8" x14ac:dyDescent="0.3">
      <c r="B74" s="22" t="s">
        <v>35</v>
      </c>
      <c r="C74" s="23">
        <v>0</v>
      </c>
      <c r="D74" s="23">
        <v>0</v>
      </c>
      <c r="E74" s="23">
        <v>0</v>
      </c>
      <c r="F74" s="23">
        <v>0</v>
      </c>
      <c r="G74" s="23">
        <f>E74+C74</f>
        <v>0</v>
      </c>
      <c r="H74" s="23"/>
    </row>
    <row r="75" spans="2:8" ht="22.8" x14ac:dyDescent="0.3">
      <c r="B75" s="22" t="s">
        <v>36</v>
      </c>
      <c r="C75" s="23">
        <v>0</v>
      </c>
      <c r="D75" s="23">
        <v>0</v>
      </c>
      <c r="E75" s="23">
        <v>0</v>
      </c>
      <c r="F75" s="23">
        <v>0</v>
      </c>
      <c r="G75" s="23">
        <f t="shared" ref="G75:G80" si="5">E75+C75</f>
        <v>0</v>
      </c>
      <c r="H75" s="23"/>
    </row>
    <row r="76" spans="2:8" ht="22.8" x14ac:dyDescent="0.3">
      <c r="B76" s="22" t="s">
        <v>37</v>
      </c>
      <c r="C76" s="23">
        <v>0</v>
      </c>
      <c r="D76" s="23">
        <v>0</v>
      </c>
      <c r="E76" s="23">
        <v>0</v>
      </c>
      <c r="F76" s="23">
        <v>0</v>
      </c>
      <c r="G76" s="23">
        <f t="shared" si="5"/>
        <v>0</v>
      </c>
      <c r="H76" s="23"/>
    </row>
    <row r="77" spans="2:8" ht="22.8" x14ac:dyDescent="0.3">
      <c r="B77" s="22" t="s">
        <v>38</v>
      </c>
      <c r="C77" s="23">
        <v>0</v>
      </c>
      <c r="D77" s="23">
        <v>0</v>
      </c>
      <c r="E77" s="23">
        <v>0</v>
      </c>
      <c r="F77" s="23">
        <v>0</v>
      </c>
      <c r="G77" s="23">
        <f t="shared" si="5"/>
        <v>0</v>
      </c>
      <c r="H77" s="23"/>
    </row>
    <row r="78" spans="2:8" ht="22.8" x14ac:dyDescent="0.3">
      <c r="B78" s="22" t="s">
        <v>39</v>
      </c>
      <c r="C78" s="22">
        <v>0</v>
      </c>
      <c r="D78" s="22">
        <v>0</v>
      </c>
      <c r="E78" s="22">
        <v>955</v>
      </c>
      <c r="F78" s="22">
        <v>0</v>
      </c>
      <c r="G78" s="23">
        <f t="shared" si="5"/>
        <v>955</v>
      </c>
      <c r="H78" s="22">
        <v>0</v>
      </c>
    </row>
    <row r="79" spans="2:8" ht="22.8" x14ac:dyDescent="0.3">
      <c r="B79" s="22" t="s">
        <v>40</v>
      </c>
      <c r="C79" s="22">
        <v>0</v>
      </c>
      <c r="D79" s="22">
        <v>0</v>
      </c>
      <c r="E79" s="22">
        <v>20803</v>
      </c>
      <c r="F79" s="22">
        <v>0</v>
      </c>
      <c r="G79" s="23">
        <f t="shared" si="5"/>
        <v>20803</v>
      </c>
      <c r="H79" s="22">
        <v>0</v>
      </c>
    </row>
    <row r="80" spans="2:8" ht="22.8" x14ac:dyDescent="0.3">
      <c r="B80" s="22" t="s">
        <v>10</v>
      </c>
      <c r="C80" s="22">
        <f>SUM(C78:C79)</f>
        <v>0</v>
      </c>
      <c r="D80" s="22">
        <v>0</v>
      </c>
      <c r="E80" s="22">
        <f>SUM(E74:E79)</f>
        <v>21758</v>
      </c>
      <c r="F80" s="22">
        <v>0</v>
      </c>
      <c r="G80" s="23">
        <f t="shared" si="5"/>
        <v>21758</v>
      </c>
      <c r="H80" s="22">
        <v>0</v>
      </c>
    </row>
    <row r="81" spans="2:8" ht="22.8" x14ac:dyDescent="0.35">
      <c r="B81" s="1" t="s">
        <v>33</v>
      </c>
      <c r="C81" s="10"/>
      <c r="D81" s="10"/>
      <c r="E81" s="10"/>
      <c r="F81" s="10"/>
      <c r="G81" s="10"/>
      <c r="H81" s="10"/>
    </row>
    <row r="86" spans="2:8" x14ac:dyDescent="0.3">
      <c r="B86" s="2"/>
      <c r="C86" s="2"/>
      <c r="D86" s="2"/>
      <c r="E86" s="2"/>
      <c r="F86" s="2"/>
      <c r="G86" s="2"/>
      <c r="H86" s="2"/>
    </row>
    <row r="87" spans="2:8" x14ac:dyDescent="0.3">
      <c r="B87" s="2"/>
      <c r="C87" s="2"/>
      <c r="D87" s="2"/>
      <c r="E87" s="2"/>
      <c r="F87" s="2"/>
      <c r="G87" s="2"/>
      <c r="H87" s="2"/>
    </row>
    <row r="88" spans="2:8" x14ac:dyDescent="0.3">
      <c r="B88" s="2"/>
      <c r="C88" s="2"/>
      <c r="D88" s="2"/>
      <c r="E88" s="2"/>
      <c r="F88" s="2"/>
      <c r="G88" s="2"/>
      <c r="H88" s="2"/>
    </row>
    <row r="89" spans="2:8" x14ac:dyDescent="0.3">
      <c r="B89" s="2"/>
      <c r="C89" s="2"/>
      <c r="D89" s="2"/>
      <c r="E89" s="2"/>
      <c r="F89" s="2"/>
      <c r="G89" s="2"/>
      <c r="H89" s="2"/>
    </row>
    <row r="90" spans="2:8" x14ac:dyDescent="0.3">
      <c r="B90" s="2"/>
      <c r="C90" s="2"/>
      <c r="D90" s="2"/>
      <c r="E90" s="2"/>
      <c r="F90" s="2"/>
      <c r="G90" s="2"/>
      <c r="H90" s="2"/>
    </row>
    <row r="91" spans="2:8" x14ac:dyDescent="0.3">
      <c r="B91" s="2"/>
      <c r="C91" s="2"/>
      <c r="D91" s="2"/>
      <c r="E91" s="2"/>
      <c r="F91" s="2"/>
      <c r="G91" s="2"/>
      <c r="H91" s="2"/>
    </row>
    <row r="92" spans="2:8" x14ac:dyDescent="0.3">
      <c r="B92" s="2"/>
      <c r="C92" s="2"/>
      <c r="D92" s="2"/>
      <c r="E92" s="2"/>
      <c r="F92" s="2"/>
      <c r="G92" s="2"/>
      <c r="H92" s="2"/>
    </row>
    <row r="93" spans="2:8" x14ac:dyDescent="0.3">
      <c r="B93" s="2"/>
      <c r="C93" s="2"/>
      <c r="D93" s="2"/>
      <c r="E93" s="2"/>
      <c r="F93" s="2"/>
      <c r="G93" s="2"/>
      <c r="H93" s="2"/>
    </row>
    <row r="94" spans="2:8" x14ac:dyDescent="0.3">
      <c r="B94" s="2"/>
      <c r="C94" s="2"/>
      <c r="D94" s="2"/>
      <c r="E94" s="2"/>
      <c r="F94" s="2"/>
      <c r="G94" s="2"/>
      <c r="H94" s="2"/>
    </row>
    <row r="95" spans="2:8" x14ac:dyDescent="0.3">
      <c r="B95" s="2"/>
      <c r="C95" s="2"/>
      <c r="D95" s="2"/>
      <c r="E95" s="2"/>
      <c r="F95" s="2"/>
      <c r="G95" s="2"/>
      <c r="H95" s="2"/>
    </row>
    <row r="96" spans="2:8" x14ac:dyDescent="0.3">
      <c r="B96" s="2"/>
      <c r="C96" s="2"/>
      <c r="D96" s="2"/>
      <c r="E96" s="2"/>
      <c r="F96" s="2"/>
      <c r="G96" s="2"/>
      <c r="H96" s="2"/>
    </row>
    <row r="97" spans="2:8" x14ac:dyDescent="0.3">
      <c r="B97" s="2"/>
      <c r="C97" s="2"/>
      <c r="D97" s="2"/>
      <c r="E97" s="2"/>
      <c r="F97" s="2"/>
      <c r="G97" s="2"/>
      <c r="H97" s="2"/>
    </row>
    <row r="98" spans="2:8" x14ac:dyDescent="0.3">
      <c r="B98" s="2"/>
      <c r="C98" s="2"/>
      <c r="D98" s="2"/>
      <c r="E98" s="2"/>
      <c r="F98" s="2"/>
      <c r="G98" s="2"/>
      <c r="H98" s="2"/>
    </row>
    <row r="99" spans="2:8" x14ac:dyDescent="0.3">
      <c r="B99" s="2"/>
      <c r="C99" s="2"/>
      <c r="D99" s="2"/>
      <c r="E99" s="2"/>
      <c r="F99" s="2"/>
      <c r="G99" s="2"/>
      <c r="H99" s="2"/>
    </row>
    <row r="100" spans="2:8" x14ac:dyDescent="0.3">
      <c r="B100" s="2"/>
      <c r="C100" s="2"/>
      <c r="D100" s="2"/>
      <c r="E100" s="2"/>
      <c r="F100" s="2"/>
      <c r="G100" s="2"/>
      <c r="H100" s="2"/>
    </row>
    <row r="101" spans="2:8" ht="18" x14ac:dyDescent="0.35">
      <c r="B101" s="10"/>
      <c r="C101" s="10"/>
      <c r="D101" s="10"/>
      <c r="E101" s="10"/>
      <c r="F101" s="10"/>
      <c r="G101" s="10"/>
      <c r="H101" s="10"/>
    </row>
  </sheetData>
  <mergeCells count="16">
    <mergeCell ref="E70:H70"/>
    <mergeCell ref="C73:D73"/>
    <mergeCell ref="E73:F73"/>
    <mergeCell ref="G73:H73"/>
    <mergeCell ref="C27:D27"/>
    <mergeCell ref="E27:F27"/>
    <mergeCell ref="G27:H27"/>
    <mergeCell ref="E47:H47"/>
    <mergeCell ref="C50:D50"/>
    <mergeCell ref="E50:F50"/>
    <mergeCell ref="G50:H50"/>
    <mergeCell ref="E25:H25"/>
    <mergeCell ref="D7:G7"/>
    <mergeCell ref="C10:D10"/>
    <mergeCell ref="E10:F10"/>
    <mergeCell ref="G10:H1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V31"/>
  <sheetViews>
    <sheetView rightToLeft="1" topLeftCell="A7" workbookViewId="0">
      <selection activeCell="D21" sqref="D21"/>
    </sheetView>
  </sheetViews>
  <sheetFormatPr defaultRowHeight="14.4" x14ac:dyDescent="0.3"/>
  <cols>
    <col min="1" max="1" width="4" customWidth="1"/>
  </cols>
  <sheetData>
    <row r="4" spans="2:22" ht="15" thickBot="1" x14ac:dyDescent="0.35"/>
    <row r="5" spans="2:22" ht="21.6" thickBot="1" x14ac:dyDescent="0.45">
      <c r="B5" s="24" t="s">
        <v>43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6"/>
      <c r="V5" s="27"/>
    </row>
    <row r="6" spans="2:22" ht="15.6" thickTop="1" thickBot="1" x14ac:dyDescent="0.35">
      <c r="B6" s="84" t="s">
        <v>44</v>
      </c>
      <c r="C6" s="86" t="s">
        <v>45</v>
      </c>
      <c r="D6" s="28" t="s">
        <v>46</v>
      </c>
      <c r="E6" s="86"/>
      <c r="F6" s="88" t="s">
        <v>47</v>
      </c>
      <c r="G6" s="89"/>
      <c r="H6" s="90" t="s">
        <v>48</v>
      </c>
      <c r="I6" s="91"/>
      <c r="J6" s="90" t="s">
        <v>49</v>
      </c>
      <c r="K6" s="91"/>
      <c r="L6" s="90" t="s">
        <v>50</v>
      </c>
      <c r="M6" s="91"/>
      <c r="N6" s="90" t="s">
        <v>51</v>
      </c>
      <c r="O6" s="91"/>
      <c r="P6" s="90" t="s">
        <v>22</v>
      </c>
      <c r="Q6" s="91"/>
      <c r="R6" s="29" t="s">
        <v>52</v>
      </c>
      <c r="S6" s="29"/>
      <c r="T6" s="90" t="s">
        <v>53</v>
      </c>
      <c r="U6" s="91"/>
      <c r="V6" s="79" t="s">
        <v>54</v>
      </c>
    </row>
    <row r="7" spans="2:22" ht="15" thickBot="1" x14ac:dyDescent="0.35">
      <c r="B7" s="85"/>
      <c r="C7" s="87"/>
      <c r="D7" s="30" t="s">
        <v>55</v>
      </c>
      <c r="E7" s="87"/>
      <c r="F7" s="31" t="s">
        <v>56</v>
      </c>
      <c r="G7" s="32" t="s">
        <v>57</v>
      </c>
      <c r="H7" s="31" t="s">
        <v>56</v>
      </c>
      <c r="I7" s="33" t="s">
        <v>57</v>
      </c>
      <c r="J7" s="33" t="s">
        <v>56</v>
      </c>
      <c r="K7" s="33" t="s">
        <v>57</v>
      </c>
      <c r="L7" s="33" t="s">
        <v>56</v>
      </c>
      <c r="M7" s="33" t="s">
        <v>57</v>
      </c>
      <c r="N7" s="33" t="s">
        <v>56</v>
      </c>
      <c r="O7" s="33" t="s">
        <v>57</v>
      </c>
      <c r="P7" s="33" t="s">
        <v>56</v>
      </c>
      <c r="Q7" s="33" t="s">
        <v>57</v>
      </c>
      <c r="R7" s="33"/>
      <c r="S7" s="33"/>
      <c r="T7" s="33" t="s">
        <v>56</v>
      </c>
      <c r="U7" s="33" t="s">
        <v>57</v>
      </c>
      <c r="V7" s="80"/>
    </row>
    <row r="8" spans="2:22" ht="15.6" thickTop="1" thickBot="1" x14ac:dyDescent="0.35">
      <c r="B8" s="34" t="s">
        <v>58</v>
      </c>
      <c r="C8" s="35" t="s">
        <v>59</v>
      </c>
      <c r="D8" s="35"/>
      <c r="E8" s="35"/>
      <c r="F8" s="36">
        <f>H8+J8+L8+N8+P8+T8+R8</f>
        <v>3796911</v>
      </c>
      <c r="G8" s="37">
        <f>I8+K8+M8+O8+Q8+U8+S8</f>
        <v>3796911</v>
      </c>
      <c r="H8" s="36">
        <v>197822</v>
      </c>
      <c r="I8" s="37">
        <v>0</v>
      </c>
      <c r="J8" s="36">
        <v>0</v>
      </c>
      <c r="K8" s="37">
        <v>0</v>
      </c>
      <c r="L8" s="36">
        <v>0</v>
      </c>
      <c r="M8" s="37">
        <v>0</v>
      </c>
      <c r="N8" s="36">
        <v>3599089</v>
      </c>
      <c r="O8" s="37">
        <v>62575</v>
      </c>
      <c r="P8" s="36">
        <v>0</v>
      </c>
      <c r="Q8" s="37">
        <v>3484336</v>
      </c>
      <c r="R8" s="36"/>
      <c r="S8" s="37"/>
      <c r="T8" s="36">
        <v>0</v>
      </c>
      <c r="U8" s="37">
        <v>250000</v>
      </c>
      <c r="V8" s="38">
        <f>F8-G8</f>
        <v>0</v>
      </c>
    </row>
    <row r="9" spans="2:22" ht="15.6" thickTop="1" thickBot="1" x14ac:dyDescent="0.35">
      <c r="B9" s="39" t="s">
        <v>60</v>
      </c>
      <c r="C9" s="40" t="s">
        <v>61</v>
      </c>
      <c r="D9" s="40">
        <v>1</v>
      </c>
      <c r="E9" s="40"/>
      <c r="F9" s="36">
        <f t="shared" ref="F9:G27" si="0">H9+J9+L9+N9+P9+T9+R9</f>
        <v>10000</v>
      </c>
      <c r="G9" s="37">
        <f t="shared" si="0"/>
        <v>10000</v>
      </c>
      <c r="H9" s="41">
        <v>0</v>
      </c>
      <c r="I9" s="42">
        <v>10000</v>
      </c>
      <c r="J9" s="41"/>
      <c r="K9" s="42">
        <v>0</v>
      </c>
      <c r="L9" s="41">
        <v>0</v>
      </c>
      <c r="M9" s="43"/>
      <c r="N9" s="41">
        <v>0</v>
      </c>
      <c r="O9" s="42"/>
      <c r="P9" s="41"/>
      <c r="Q9" s="42">
        <v>0</v>
      </c>
      <c r="R9" s="36">
        <v>10000</v>
      </c>
      <c r="S9" s="42"/>
      <c r="T9" s="41"/>
      <c r="U9" s="42"/>
      <c r="V9" s="38"/>
    </row>
    <row r="10" spans="2:22" ht="15.6" thickTop="1" thickBot="1" x14ac:dyDescent="0.35">
      <c r="B10" s="39" t="s">
        <v>62</v>
      </c>
      <c r="C10" s="40" t="s">
        <v>63</v>
      </c>
      <c r="D10" s="40">
        <v>2</v>
      </c>
      <c r="E10" s="40"/>
      <c r="F10" s="36">
        <f t="shared" si="0"/>
        <v>10000</v>
      </c>
      <c r="G10" s="37">
        <f t="shared" si="0"/>
        <v>10000</v>
      </c>
      <c r="H10" s="41">
        <v>0</v>
      </c>
      <c r="I10" s="42">
        <v>10000</v>
      </c>
      <c r="J10" s="41"/>
      <c r="K10" s="42">
        <v>0</v>
      </c>
      <c r="L10" s="41">
        <v>0</v>
      </c>
      <c r="M10" s="42"/>
      <c r="N10" s="41">
        <v>8242</v>
      </c>
      <c r="O10" s="42"/>
      <c r="P10" s="41"/>
      <c r="Q10" s="42"/>
      <c r="R10" s="36">
        <v>1758</v>
      </c>
      <c r="S10" s="42"/>
      <c r="T10" s="41"/>
      <c r="U10" s="42"/>
      <c r="V10" s="38"/>
    </row>
    <row r="11" spans="2:22" ht="15.6" thickTop="1" thickBot="1" x14ac:dyDescent="0.35">
      <c r="B11" s="39"/>
      <c r="C11" s="40">
        <v>24</v>
      </c>
      <c r="D11" s="40">
        <v>3</v>
      </c>
      <c r="E11" s="40"/>
      <c r="F11" s="36">
        <f t="shared" si="0"/>
        <v>10500</v>
      </c>
      <c r="G11" s="37">
        <f t="shared" si="0"/>
        <v>10500</v>
      </c>
      <c r="H11" s="41">
        <v>0</v>
      </c>
      <c r="I11" s="42">
        <v>10500</v>
      </c>
      <c r="J11" s="41"/>
      <c r="K11" s="42">
        <v>0</v>
      </c>
      <c r="L11" s="41">
        <v>10500</v>
      </c>
      <c r="M11" s="42"/>
      <c r="N11" s="41">
        <v>0</v>
      </c>
      <c r="O11" s="42"/>
      <c r="P11" s="41"/>
      <c r="Q11" s="42"/>
      <c r="R11" s="36"/>
      <c r="S11" s="42"/>
      <c r="T11" s="41"/>
      <c r="U11" s="44">
        <v>0</v>
      </c>
      <c r="V11" s="38"/>
    </row>
    <row r="12" spans="2:22" ht="15.6" thickTop="1" thickBot="1" x14ac:dyDescent="0.35">
      <c r="B12" s="39"/>
      <c r="C12" s="40">
        <v>25</v>
      </c>
      <c r="D12" s="40">
        <v>4</v>
      </c>
      <c r="E12" s="40"/>
      <c r="F12" s="36">
        <f t="shared" si="0"/>
        <v>4877</v>
      </c>
      <c r="G12" s="37">
        <f t="shared" si="0"/>
        <v>4877</v>
      </c>
      <c r="H12" s="41">
        <v>0</v>
      </c>
      <c r="I12" s="42">
        <v>4877</v>
      </c>
      <c r="J12" s="41"/>
      <c r="K12" s="42">
        <v>0</v>
      </c>
      <c r="L12" s="41">
        <v>0</v>
      </c>
      <c r="M12" s="42"/>
      <c r="N12" s="41">
        <v>4877</v>
      </c>
      <c r="O12" s="42"/>
      <c r="P12" s="41"/>
      <c r="Q12" s="42"/>
      <c r="R12" s="36"/>
      <c r="S12" s="42"/>
      <c r="T12" s="41"/>
      <c r="U12" s="44">
        <v>0</v>
      </c>
      <c r="V12" s="38"/>
    </row>
    <row r="13" spans="2:22" ht="15.6" thickTop="1" thickBot="1" x14ac:dyDescent="0.35">
      <c r="B13" s="39">
        <v>43556</v>
      </c>
      <c r="C13" s="40">
        <v>26</v>
      </c>
      <c r="D13" s="40">
        <v>5</v>
      </c>
      <c r="E13" s="40"/>
      <c r="F13" s="36">
        <f t="shared" si="0"/>
        <v>10000</v>
      </c>
      <c r="G13" s="37">
        <f t="shared" si="0"/>
        <v>10000</v>
      </c>
      <c r="H13" s="41"/>
      <c r="I13" s="42">
        <v>10000</v>
      </c>
      <c r="J13" s="41"/>
      <c r="K13" s="42">
        <v>0</v>
      </c>
      <c r="L13" s="41">
        <v>0</v>
      </c>
      <c r="M13" s="42"/>
      <c r="N13" s="41">
        <v>10000</v>
      </c>
      <c r="O13" s="42"/>
      <c r="P13" s="41"/>
      <c r="Q13" s="42"/>
      <c r="R13" s="36"/>
      <c r="S13" s="42"/>
      <c r="T13" s="41">
        <v>0</v>
      </c>
      <c r="U13" s="44">
        <v>0</v>
      </c>
      <c r="V13" s="38"/>
    </row>
    <row r="14" spans="2:22" ht="15.6" thickTop="1" thickBot="1" x14ac:dyDescent="0.35">
      <c r="B14" s="39" t="s">
        <v>64</v>
      </c>
      <c r="C14" s="40">
        <v>27</v>
      </c>
      <c r="D14" s="40">
        <v>6</v>
      </c>
      <c r="E14" s="40"/>
      <c r="F14" s="36">
        <f t="shared" si="0"/>
        <v>2000</v>
      </c>
      <c r="G14" s="37">
        <f t="shared" si="0"/>
        <v>2000</v>
      </c>
      <c r="H14" s="41">
        <v>0</v>
      </c>
      <c r="I14" s="42">
        <v>2000</v>
      </c>
      <c r="J14" s="41"/>
      <c r="K14" s="42">
        <v>0</v>
      </c>
      <c r="L14" s="41">
        <v>2000</v>
      </c>
      <c r="M14" s="42"/>
      <c r="N14" s="41">
        <v>0</v>
      </c>
      <c r="O14" s="42"/>
      <c r="P14" s="41"/>
      <c r="Q14" s="42"/>
      <c r="R14" s="36"/>
      <c r="S14" s="42"/>
      <c r="T14" s="41"/>
      <c r="U14" s="44">
        <v>0</v>
      </c>
      <c r="V14" s="38"/>
    </row>
    <row r="15" spans="2:22" ht="15.6" thickTop="1" thickBot="1" x14ac:dyDescent="0.35">
      <c r="B15" s="39"/>
      <c r="C15" s="40">
        <v>28</v>
      </c>
      <c r="D15" s="40"/>
      <c r="E15" s="40"/>
      <c r="F15" s="36">
        <f t="shared" si="0"/>
        <v>2000</v>
      </c>
      <c r="G15" s="37">
        <f t="shared" si="0"/>
        <v>2000</v>
      </c>
      <c r="H15" s="41"/>
      <c r="I15" s="42">
        <v>2000</v>
      </c>
      <c r="J15" s="41"/>
      <c r="K15" s="42"/>
      <c r="L15" s="41">
        <v>2000</v>
      </c>
      <c r="M15" s="42"/>
      <c r="N15" s="41"/>
      <c r="O15" s="42"/>
      <c r="P15" s="41"/>
      <c r="Q15" s="42"/>
      <c r="R15" s="36"/>
      <c r="S15" s="42"/>
      <c r="T15" s="41"/>
      <c r="U15" s="44"/>
      <c r="V15" s="38"/>
    </row>
    <row r="16" spans="2:22" ht="15.6" thickTop="1" thickBot="1" x14ac:dyDescent="0.35">
      <c r="B16" s="39"/>
      <c r="C16" s="40">
        <v>29</v>
      </c>
      <c r="D16" s="40"/>
      <c r="E16" s="40"/>
      <c r="F16" s="36">
        <f t="shared" si="0"/>
        <v>1700</v>
      </c>
      <c r="G16" s="37">
        <f t="shared" si="0"/>
        <v>1700</v>
      </c>
      <c r="H16" s="41"/>
      <c r="I16" s="42">
        <v>1700</v>
      </c>
      <c r="J16" s="41"/>
      <c r="K16" s="42"/>
      <c r="L16" s="41">
        <v>1700</v>
      </c>
      <c r="M16" s="42"/>
      <c r="N16" s="41"/>
      <c r="O16" s="42"/>
      <c r="P16" s="41"/>
      <c r="Q16" s="42"/>
      <c r="R16" s="36"/>
      <c r="S16" s="42"/>
      <c r="T16" s="41"/>
      <c r="U16" s="44"/>
      <c r="V16" s="38"/>
    </row>
    <row r="17" spans="2:22" ht="15.6" thickTop="1" thickBot="1" x14ac:dyDescent="0.35">
      <c r="B17" s="39"/>
      <c r="C17" s="40">
        <v>30</v>
      </c>
      <c r="D17" s="40"/>
      <c r="E17" s="40"/>
      <c r="F17" s="36">
        <f t="shared" si="0"/>
        <v>1933</v>
      </c>
      <c r="G17" s="37">
        <f t="shared" si="0"/>
        <v>1933</v>
      </c>
      <c r="H17" s="41"/>
      <c r="I17" s="42">
        <v>1933</v>
      </c>
      <c r="J17" s="41"/>
      <c r="K17" s="42"/>
      <c r="L17" s="41">
        <v>1933</v>
      </c>
      <c r="M17" s="42"/>
      <c r="N17" s="41"/>
      <c r="O17" s="42"/>
      <c r="P17" s="41"/>
      <c r="Q17" s="42"/>
      <c r="R17" s="36"/>
      <c r="S17" s="42"/>
      <c r="T17" s="41"/>
      <c r="U17" s="44"/>
      <c r="V17" s="38"/>
    </row>
    <row r="18" spans="2:22" ht="15.6" thickTop="1" thickBot="1" x14ac:dyDescent="0.35">
      <c r="B18" s="39"/>
      <c r="C18" s="40">
        <v>31</v>
      </c>
      <c r="D18" s="40"/>
      <c r="E18" s="40"/>
      <c r="F18" s="36">
        <f t="shared" si="0"/>
        <v>1500</v>
      </c>
      <c r="G18" s="37">
        <f t="shared" si="0"/>
        <v>1500</v>
      </c>
      <c r="H18" s="41"/>
      <c r="I18" s="42">
        <v>1500</v>
      </c>
      <c r="J18" s="41"/>
      <c r="K18" s="42"/>
      <c r="L18" s="41">
        <v>1500</v>
      </c>
      <c r="M18" s="42"/>
      <c r="N18" s="41"/>
      <c r="O18" s="42"/>
      <c r="P18" s="41"/>
      <c r="Q18" s="42"/>
      <c r="R18" s="36"/>
      <c r="S18" s="42"/>
      <c r="T18" s="41"/>
      <c r="U18" s="44"/>
      <c r="V18" s="38"/>
    </row>
    <row r="19" spans="2:22" ht="15.6" thickTop="1" thickBot="1" x14ac:dyDescent="0.35">
      <c r="B19" s="39"/>
      <c r="C19" s="40">
        <v>32</v>
      </c>
      <c r="D19" s="40"/>
      <c r="E19" s="40"/>
      <c r="F19" s="36">
        <f t="shared" si="0"/>
        <v>1600</v>
      </c>
      <c r="G19" s="37">
        <f t="shared" si="0"/>
        <v>1600</v>
      </c>
      <c r="H19" s="41"/>
      <c r="I19" s="42">
        <v>1600</v>
      </c>
      <c r="J19" s="41"/>
      <c r="K19" s="42"/>
      <c r="L19" s="41">
        <v>1600</v>
      </c>
      <c r="M19" s="42"/>
      <c r="N19" s="41"/>
      <c r="O19" s="42"/>
      <c r="P19" s="41"/>
      <c r="Q19" s="42"/>
      <c r="R19" s="36"/>
      <c r="S19" s="42"/>
      <c r="T19" s="41"/>
      <c r="U19" s="44"/>
      <c r="V19" s="38"/>
    </row>
    <row r="20" spans="2:22" ht="15.6" thickTop="1" thickBot="1" x14ac:dyDescent="0.35">
      <c r="B20" s="39"/>
      <c r="C20" s="40">
        <v>33</v>
      </c>
      <c r="D20" s="40"/>
      <c r="E20" s="40"/>
      <c r="F20" s="36">
        <f t="shared" si="0"/>
        <v>1600</v>
      </c>
      <c r="G20" s="37">
        <f t="shared" si="0"/>
        <v>1600</v>
      </c>
      <c r="H20" s="41"/>
      <c r="I20" s="42">
        <v>1600</v>
      </c>
      <c r="J20" s="41"/>
      <c r="K20" s="42"/>
      <c r="L20" s="41">
        <v>1600</v>
      </c>
      <c r="M20" s="42"/>
      <c r="N20" s="41"/>
      <c r="O20" s="42"/>
      <c r="P20" s="41"/>
      <c r="Q20" s="42"/>
      <c r="R20" s="36"/>
      <c r="S20" s="42"/>
      <c r="T20" s="41"/>
      <c r="U20" s="44"/>
      <c r="V20" s="38"/>
    </row>
    <row r="21" spans="2:22" ht="15.6" thickTop="1" thickBot="1" x14ac:dyDescent="0.35">
      <c r="B21" s="45"/>
      <c r="C21" s="46">
        <v>34</v>
      </c>
      <c r="D21" s="46"/>
      <c r="E21" s="46"/>
      <c r="F21" s="47">
        <f t="shared" si="0"/>
        <v>10000</v>
      </c>
      <c r="G21" s="48">
        <f t="shared" si="0"/>
        <v>10000</v>
      </c>
      <c r="H21" s="49"/>
      <c r="I21" s="50">
        <v>10000</v>
      </c>
      <c r="J21" s="49"/>
      <c r="K21" s="50"/>
      <c r="L21" s="49"/>
      <c r="M21" s="50"/>
      <c r="N21" s="49"/>
      <c r="O21" s="50"/>
      <c r="P21" s="49"/>
      <c r="Q21" s="50"/>
      <c r="R21" s="47">
        <v>10000</v>
      </c>
      <c r="S21" s="50"/>
      <c r="T21" s="49"/>
      <c r="U21" s="51"/>
      <c r="V21" s="52"/>
    </row>
    <row r="22" spans="2:22" ht="15.6" thickTop="1" thickBot="1" x14ac:dyDescent="0.35">
      <c r="B22" s="39"/>
      <c r="C22" s="40">
        <v>35</v>
      </c>
      <c r="D22" s="40"/>
      <c r="E22" s="40"/>
      <c r="F22" s="36">
        <f t="shared" si="0"/>
        <v>3900</v>
      </c>
      <c r="G22" s="37">
        <f t="shared" si="0"/>
        <v>3900</v>
      </c>
      <c r="H22" s="41"/>
      <c r="I22" s="42">
        <v>3900</v>
      </c>
      <c r="J22" s="41"/>
      <c r="K22" s="42"/>
      <c r="L22" s="41">
        <v>3900</v>
      </c>
      <c r="M22" s="42"/>
      <c r="N22" s="41"/>
      <c r="O22" s="42"/>
      <c r="P22" s="41"/>
      <c r="Q22" s="42"/>
      <c r="R22" s="36"/>
      <c r="S22" s="42"/>
      <c r="T22" s="41"/>
      <c r="U22" s="44"/>
      <c r="V22" s="38"/>
    </row>
    <row r="23" spans="2:22" ht="15.6" thickTop="1" thickBot="1" x14ac:dyDescent="0.35">
      <c r="B23" s="39"/>
      <c r="C23" s="40">
        <v>36</v>
      </c>
      <c r="D23" s="40"/>
      <c r="E23" s="40"/>
      <c r="F23" s="36">
        <f t="shared" si="0"/>
        <v>15000</v>
      </c>
      <c r="G23" s="37">
        <f t="shared" si="0"/>
        <v>15000</v>
      </c>
      <c r="H23" s="41"/>
      <c r="I23" s="42">
        <v>15000</v>
      </c>
      <c r="J23" s="41"/>
      <c r="K23" s="42"/>
      <c r="L23" s="41">
        <v>15000</v>
      </c>
      <c r="M23" s="42"/>
      <c r="N23" s="41"/>
      <c r="O23" s="42"/>
      <c r="P23" s="41"/>
      <c r="Q23" s="42"/>
      <c r="R23" s="36"/>
      <c r="S23" s="42"/>
      <c r="T23" s="41"/>
      <c r="U23" s="44"/>
      <c r="V23" s="38"/>
    </row>
    <row r="24" spans="2:22" ht="15.6" thickTop="1" thickBot="1" x14ac:dyDescent="0.35">
      <c r="B24" s="45"/>
      <c r="C24" s="46">
        <v>37</v>
      </c>
      <c r="D24" s="46"/>
      <c r="E24" s="46"/>
      <c r="F24" s="47">
        <f t="shared" si="0"/>
        <v>12000</v>
      </c>
      <c r="G24" s="48">
        <f t="shared" si="0"/>
        <v>12000</v>
      </c>
      <c r="H24" s="49"/>
      <c r="I24" s="50">
        <v>12000</v>
      </c>
      <c r="J24" s="49"/>
      <c r="K24" s="50"/>
      <c r="L24" s="49">
        <v>12000</v>
      </c>
      <c r="M24" s="50"/>
      <c r="N24" s="49"/>
      <c r="O24" s="50"/>
      <c r="P24" s="49"/>
      <c r="Q24" s="50"/>
      <c r="R24" s="47"/>
      <c r="S24" s="50"/>
      <c r="T24" s="49"/>
      <c r="U24" s="51"/>
      <c r="V24" s="52"/>
    </row>
    <row r="25" spans="2:22" ht="15.6" thickTop="1" thickBot="1" x14ac:dyDescent="0.35">
      <c r="B25" s="39"/>
      <c r="C25" s="40">
        <v>38</v>
      </c>
      <c r="D25" s="40">
        <v>7</v>
      </c>
      <c r="E25" s="40"/>
      <c r="F25" s="36">
        <f t="shared" si="0"/>
        <v>40000</v>
      </c>
      <c r="G25" s="37">
        <f t="shared" si="0"/>
        <v>40000</v>
      </c>
      <c r="H25" s="41">
        <v>0</v>
      </c>
      <c r="I25" s="42">
        <v>40000</v>
      </c>
      <c r="J25" s="41"/>
      <c r="K25" s="42">
        <v>0</v>
      </c>
      <c r="L25" s="41">
        <v>40000</v>
      </c>
      <c r="M25" s="42"/>
      <c r="N25" s="41">
        <v>0</v>
      </c>
      <c r="O25" s="42"/>
      <c r="P25" s="41"/>
      <c r="Q25" s="42"/>
      <c r="R25" s="36"/>
      <c r="S25" s="42"/>
      <c r="T25" s="41"/>
      <c r="U25" s="42">
        <v>0</v>
      </c>
      <c r="V25" s="38">
        <v>0</v>
      </c>
    </row>
    <row r="26" spans="2:22" ht="15.6" thickTop="1" thickBot="1" x14ac:dyDescent="0.35">
      <c r="B26" s="53"/>
      <c r="C26" s="54" t="s">
        <v>65</v>
      </c>
      <c r="D26" s="54">
        <v>8</v>
      </c>
      <c r="E26" s="54"/>
      <c r="F26" s="36">
        <f t="shared" si="0"/>
        <v>400000</v>
      </c>
      <c r="G26" s="37">
        <f t="shared" si="0"/>
        <v>400000</v>
      </c>
      <c r="H26" s="55">
        <v>400000</v>
      </c>
      <c r="I26" s="42">
        <v>0</v>
      </c>
      <c r="J26" s="55"/>
      <c r="K26" s="56">
        <v>400000</v>
      </c>
      <c r="L26" s="55">
        <v>0</v>
      </c>
      <c r="M26" s="57"/>
      <c r="N26" s="55">
        <v>0</v>
      </c>
      <c r="O26" s="56"/>
      <c r="P26" s="55"/>
      <c r="Q26" s="56"/>
      <c r="R26" s="36"/>
      <c r="S26" s="56"/>
      <c r="T26" s="55"/>
      <c r="U26" s="56"/>
      <c r="V26" s="38"/>
    </row>
    <row r="27" spans="2:22" ht="15.6" thickTop="1" thickBot="1" x14ac:dyDescent="0.35">
      <c r="B27" s="58"/>
      <c r="C27" s="59" t="s">
        <v>9</v>
      </c>
      <c r="D27" s="59"/>
      <c r="E27" s="59"/>
      <c r="F27" s="47">
        <f t="shared" si="0"/>
        <v>107466</v>
      </c>
      <c r="G27" s="48">
        <f t="shared" si="0"/>
        <v>107466</v>
      </c>
      <c r="H27" s="60">
        <v>107466</v>
      </c>
      <c r="I27" s="50"/>
      <c r="J27" s="60"/>
      <c r="K27" s="61">
        <v>107466</v>
      </c>
      <c r="L27" s="60"/>
      <c r="M27" s="62"/>
      <c r="N27" s="60"/>
      <c r="O27" s="61"/>
      <c r="P27" s="60"/>
      <c r="Q27" s="61"/>
      <c r="R27" s="47"/>
      <c r="S27" s="61"/>
      <c r="T27" s="60"/>
      <c r="U27" s="61"/>
      <c r="V27" s="52"/>
    </row>
    <row r="28" spans="2:22" ht="15.6" thickTop="1" thickBot="1" x14ac:dyDescent="0.35">
      <c r="B28" s="81" t="s">
        <v>66</v>
      </c>
      <c r="C28" s="82"/>
      <c r="D28" s="83"/>
      <c r="E28" s="63"/>
      <c r="F28" s="36">
        <f>H28+J28+L28+N28+P28+T28+R28</f>
        <v>4442987</v>
      </c>
      <c r="G28" s="37">
        <f>I28+K28+M28+O28+Q28+U28+S28</f>
        <v>4442987</v>
      </c>
      <c r="H28" s="64">
        <f t="shared" ref="H28:U28" si="1">SUM(H8:H27)</f>
        <v>705288</v>
      </c>
      <c r="I28" s="65">
        <f t="shared" si="1"/>
        <v>138610</v>
      </c>
      <c r="J28" s="64">
        <f t="shared" si="1"/>
        <v>0</v>
      </c>
      <c r="K28" s="66">
        <f t="shared" si="1"/>
        <v>507466</v>
      </c>
      <c r="L28" s="64">
        <f t="shared" si="1"/>
        <v>93733</v>
      </c>
      <c r="M28" s="66">
        <f t="shared" si="1"/>
        <v>0</v>
      </c>
      <c r="N28" s="64">
        <f t="shared" si="1"/>
        <v>3622208</v>
      </c>
      <c r="O28" s="66">
        <f t="shared" si="1"/>
        <v>62575</v>
      </c>
      <c r="P28" s="64">
        <f t="shared" si="1"/>
        <v>0</v>
      </c>
      <c r="Q28" s="66">
        <f t="shared" si="1"/>
        <v>3484336</v>
      </c>
      <c r="R28" s="36">
        <f t="shared" si="1"/>
        <v>21758</v>
      </c>
      <c r="S28" s="66">
        <f t="shared" si="1"/>
        <v>0</v>
      </c>
      <c r="T28" s="41">
        <f t="shared" si="1"/>
        <v>0</v>
      </c>
      <c r="U28" s="67">
        <f t="shared" si="1"/>
        <v>250000</v>
      </c>
      <c r="V28" s="38">
        <f t="shared" ref="V28" si="2">F28-G28</f>
        <v>0</v>
      </c>
    </row>
    <row r="29" spans="2:22" ht="15.6" thickTop="1" thickBot="1" x14ac:dyDescent="0.3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68"/>
      <c r="S29" s="2"/>
      <c r="T29" s="2"/>
      <c r="U29" s="2"/>
      <c r="V29" s="2"/>
    </row>
    <row r="30" spans="2:22" ht="15.6" thickTop="1" thickBot="1" x14ac:dyDescent="0.35">
      <c r="B30" s="92" t="s">
        <v>67</v>
      </c>
      <c r="C30" s="93"/>
      <c r="D30" s="69"/>
      <c r="E30" s="70"/>
      <c r="F30" s="41">
        <f>H30+J30+L30+N30+P30+T30</f>
        <v>4220044</v>
      </c>
      <c r="G30" s="71">
        <f>I30+K30+M30+O30+Q30+U30</f>
        <v>4241802</v>
      </c>
      <c r="H30" s="49">
        <f>H28-I28</f>
        <v>566678</v>
      </c>
      <c r="I30" s="71">
        <v>0</v>
      </c>
      <c r="J30" s="41">
        <v>0</v>
      </c>
      <c r="K30" s="71">
        <f>K28-J28</f>
        <v>507466</v>
      </c>
      <c r="L30" s="41">
        <f>L28-M28</f>
        <v>93733</v>
      </c>
      <c r="M30" s="71"/>
      <c r="N30" s="41">
        <f>N28-O28</f>
        <v>3559633</v>
      </c>
      <c r="O30" s="71"/>
      <c r="P30" s="41"/>
      <c r="Q30" s="71">
        <f>Q28-P28</f>
        <v>3484336</v>
      </c>
      <c r="R30" s="36">
        <f>R28</f>
        <v>21758</v>
      </c>
      <c r="S30" s="71"/>
      <c r="T30" s="41">
        <f>T28</f>
        <v>0</v>
      </c>
      <c r="U30" s="71">
        <f>U28</f>
        <v>250000</v>
      </c>
      <c r="V30" s="72">
        <f>V28</f>
        <v>0</v>
      </c>
    </row>
    <row r="31" spans="2:22" x14ac:dyDescent="0.3">
      <c r="C31" t="s">
        <v>68</v>
      </c>
      <c r="O31" t="s">
        <v>69</v>
      </c>
    </row>
  </sheetData>
  <mergeCells count="13">
    <mergeCell ref="B30:C30"/>
    <mergeCell ref="L6:M6"/>
    <mergeCell ref="N6:O6"/>
    <mergeCell ref="P6:Q6"/>
    <mergeCell ref="T6:U6"/>
    <mergeCell ref="V6:V7"/>
    <mergeCell ref="B28:D28"/>
    <mergeCell ref="B6:B7"/>
    <mergeCell ref="C6:C7"/>
    <mergeCell ref="E6:E7"/>
    <mergeCell ref="F6:G6"/>
    <mergeCell ref="H6:I6"/>
    <mergeCell ref="J6:K6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مرفقات الربع الثاني2019</vt:lpstr>
      <vt:lpstr>دفتر يومية الربع الثاني 2019م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2021-04-21T07:40:04Z</dcterms:modified>
</cp:coreProperties>
</file>